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F:\W\Fuels incl charcoal\Spreadsheets and calculations\"/>
    </mc:Choice>
  </mc:AlternateContent>
  <bookViews>
    <workbookView xWindow="0" yWindow="0" windowWidth="24690" windowHeight="1290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 s="1"/>
  <c r="C13" i="1"/>
  <c r="H17" i="1"/>
  <c r="H6" i="1"/>
  <c r="H10" i="1"/>
  <c r="H11" i="1" s="1"/>
  <c r="H13" i="1" s="1"/>
  <c r="C12" i="1" s="1"/>
  <c r="C9" i="1"/>
  <c r="C10" i="1"/>
  <c r="C14" i="1" l="1"/>
  <c r="C15" i="1" s="1"/>
  <c r="C17" i="1" s="1"/>
  <c r="C18" i="1" s="1"/>
  <c r="C19" i="1" s="1"/>
  <c r="C20" i="1" s="1"/>
  <c r="C21" i="1" s="1"/>
  <c r="C23" i="1" s="1"/>
  <c r="C26" i="1" s="1"/>
  <c r="C28" i="1" s="1"/>
  <c r="H12" i="1"/>
</calcChain>
</file>

<file path=xl/sharedStrings.xml><?xml version="1.0" encoding="utf-8"?>
<sst xmlns="http://schemas.openxmlformats.org/spreadsheetml/2006/main" count="73" uniqueCount="58">
  <si>
    <t>TLUD Cooking and Char Production.</t>
  </si>
  <si>
    <t>Cost of Fuel wood:</t>
  </si>
  <si>
    <t>Char Yield:</t>
  </si>
  <si>
    <t>Units</t>
  </si>
  <si>
    <t>%</t>
  </si>
  <si>
    <t>kg</t>
  </si>
  <si>
    <t>$US/kg</t>
  </si>
  <si>
    <t>Char production</t>
  </si>
  <si>
    <t>$US/Meal</t>
  </si>
  <si>
    <t>Fuel Wood req'd per mealtime</t>
  </si>
  <si>
    <t>meals</t>
  </si>
  <si>
    <t>kg/mealtime</t>
  </si>
  <si>
    <t>Energy Considerations</t>
  </si>
  <si>
    <t>BTU/Lb Bone Dry Wood</t>
  </si>
  <si>
    <t>BTU/Lb</t>
  </si>
  <si>
    <t>kw-hr/kg</t>
  </si>
  <si>
    <t xml:space="preserve">   kw-hr per kg BDW</t>
  </si>
  <si>
    <t>% Moisture "As Burned"</t>
  </si>
  <si>
    <t>Water content of Fuel</t>
  </si>
  <si>
    <t>Lb/Lb</t>
  </si>
  <si>
    <t>Kg/kg</t>
  </si>
  <si>
    <t>Energy Loss to Water content</t>
  </si>
  <si>
    <t xml:space="preserve">                                                 kw-hr/kg</t>
  </si>
  <si>
    <t>Energy in Char</t>
  </si>
  <si>
    <t>BTU/Lb of char</t>
  </si>
  <si>
    <t xml:space="preserve">   kw-hr per kg of char</t>
  </si>
  <si>
    <t>Net Energy available: BTU/Lb</t>
  </si>
  <si>
    <t>Energy Input per mealtime</t>
  </si>
  <si>
    <t>kw-hr</t>
  </si>
  <si>
    <t>LESS: Energy in residual char</t>
  </si>
  <si>
    <t>Net Energy per mealtime</t>
  </si>
  <si>
    <t>Net energy per meal</t>
  </si>
  <si>
    <t>Extra meals, if char was burned</t>
  </si>
  <si>
    <t>Fuel Cost per Meal (Saved char)</t>
  </si>
  <si>
    <t>Cost/Meal, if char was burned</t>
  </si>
  <si>
    <t>Wood req'd/Mealtime, if char burned</t>
  </si>
  <si>
    <t>Value of char, if not burned</t>
  </si>
  <si>
    <t>Wood cost/mealtime if char burned</t>
  </si>
  <si>
    <t>$US/Mealtime</t>
  </si>
  <si>
    <t>Value of unburned char/kg</t>
  </si>
  <si>
    <t>$US/kg char</t>
  </si>
  <si>
    <t xml:space="preserve">   Number of meals cooked/mealtime</t>
  </si>
  <si>
    <t>CARBON CREDIT CONSIDERATIONS</t>
  </si>
  <si>
    <t xml:space="preserve">The Cook would have to receive: </t>
  </si>
  <si>
    <t>to justify not burning the char as fuel.</t>
  </si>
  <si>
    <t xml:space="preserve">If 1 kg char was equivalent to </t>
  </si>
  <si>
    <t>kg CO2</t>
  </si>
  <si>
    <t xml:space="preserve">$US/tonne CO2 equivalent </t>
  </si>
  <si>
    <t xml:space="preserve">  would be required to justify char sale.</t>
  </si>
  <si>
    <t>The cells filled with green</t>
  </si>
  <si>
    <t>are calculated values, based in input variables selected.</t>
  </si>
  <si>
    <t>contain variables that can be changed, to suit local conditions.</t>
  </si>
  <si>
    <t>1:The cells filled in yellow</t>
  </si>
  <si>
    <t>NOTES:</t>
  </si>
  <si>
    <t>INITIAL ASSUMPTIONS: (Yellow fill)</t>
  </si>
  <si>
    <t>Then "Carbon Credit Pricing" of</t>
  </si>
  <si>
    <t>2: Fuel utilization efficiency is assumed to be the same, when burning wood gases and when burning char.</t>
  </si>
  <si>
    <t>DO NOT TYPE IN GREEN CELLS… THAT WILL OVER_WRITE FORMULAES IN GREEN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</si>
</sst>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"/>
    <numFmt numFmtId="166" formatCode="&quot;$&quot;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2" borderId="0" xfId="0" applyNumberFormat="1" applyFill="1"/>
    <xf numFmtId="10" fontId="0" fillId="2" borderId="0" xfId="0" applyNumberFormat="1" applyFill="1"/>
    <xf numFmtId="2" fontId="0" fillId="2" borderId="0" xfId="0" applyNumberFormat="1" applyFill="1"/>
    <xf numFmtId="2" fontId="0" fillId="3" borderId="0" xfId="0" applyNumberFormat="1" applyFill="1"/>
    <xf numFmtId="3" fontId="0" fillId="0" borderId="0" xfId="0" applyNumberFormat="1"/>
    <xf numFmtId="165" fontId="0" fillId="0" borderId="0" xfId="0" applyNumberFormat="1"/>
    <xf numFmtId="165" fontId="0" fillId="3" borderId="0" xfId="0" applyNumberFormat="1" applyFill="1"/>
    <xf numFmtId="0" fontId="0" fillId="3" borderId="0" xfId="0" applyFill="1"/>
    <xf numFmtId="3" fontId="0" fillId="2" borderId="0" xfId="0" applyNumberFormat="1" applyFill="1"/>
    <xf numFmtId="0" fontId="0" fillId="2" borderId="0" xfId="0" applyFill="1"/>
    <xf numFmtId="166" fontId="0" fillId="3" borderId="0" xfId="0" applyNumberForma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3" borderId="0" xfId="0" applyNumberFormat="1" applyFill="1" applyBorder="1"/>
    <xf numFmtId="0" fontId="0" fillId="2" borderId="0" xfId="0" applyFill="1" applyBorder="1"/>
    <xf numFmtId="0" fontId="1" fillId="0" borderId="0" xfId="0" applyFont="1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4"/>
  <sheetViews>
    <sheetView tabSelected="1" workbookViewId="0">
      <selection activeCell="H5" sqref="H5"/>
    </sheetView>
  </sheetViews>
  <sheetFormatPr defaultRowHeight="15" x14ac:dyDescent="0.25"/>
  <cols>
    <col min="2" max="2" width="33.7109375" customWidth="1"/>
    <col min="4" max="4" width="12.28515625" customWidth="1"/>
    <col min="7" max="7" width="30.28515625" customWidth="1"/>
  </cols>
  <sheetData>
    <row r="2" spans="2:9" ht="21" x14ac:dyDescent="0.35">
      <c r="C2" s="24" t="s">
        <v>0</v>
      </c>
    </row>
    <row r="4" spans="2:9" x14ac:dyDescent="0.25">
      <c r="B4" t="s">
        <v>54</v>
      </c>
      <c r="D4" t="s">
        <v>3</v>
      </c>
      <c r="G4" t="s">
        <v>12</v>
      </c>
    </row>
    <row r="5" spans="2:9" x14ac:dyDescent="0.25">
      <c r="B5" t="s">
        <v>1</v>
      </c>
      <c r="C5" s="1">
        <v>0.1</v>
      </c>
      <c r="D5" t="s">
        <v>6</v>
      </c>
      <c r="E5" s="25"/>
      <c r="G5" t="s">
        <v>13</v>
      </c>
      <c r="H5" s="9">
        <v>8600</v>
      </c>
      <c r="I5" t="s">
        <v>14</v>
      </c>
    </row>
    <row r="6" spans="2:9" x14ac:dyDescent="0.25">
      <c r="B6" t="s">
        <v>2</v>
      </c>
      <c r="C6" s="2">
        <v>0.2</v>
      </c>
      <c r="D6" t="s">
        <v>4</v>
      </c>
      <c r="G6" t="s">
        <v>16</v>
      </c>
      <c r="H6" s="7">
        <f>H5/1551</f>
        <v>5.5448098001289488</v>
      </c>
      <c r="I6" t="s">
        <v>15</v>
      </c>
    </row>
    <row r="7" spans="2:9" x14ac:dyDescent="0.25">
      <c r="B7" t="s">
        <v>9</v>
      </c>
      <c r="C7" s="3">
        <v>1</v>
      </c>
      <c r="D7" t="s">
        <v>11</v>
      </c>
      <c r="E7" s="26"/>
      <c r="G7" t="s">
        <v>17</v>
      </c>
      <c r="H7" s="2">
        <v>0.2</v>
      </c>
      <c r="I7" t="s">
        <v>4</v>
      </c>
    </row>
    <row r="8" spans="2:9" x14ac:dyDescent="0.25">
      <c r="B8" t="s">
        <v>41</v>
      </c>
      <c r="C8" s="3">
        <v>3</v>
      </c>
      <c r="D8" t="s">
        <v>10</v>
      </c>
      <c r="G8" t="s">
        <v>18</v>
      </c>
      <c r="H8" s="8">
        <f>H7*1</f>
        <v>0.2</v>
      </c>
      <c r="I8" t="s">
        <v>19</v>
      </c>
    </row>
    <row r="9" spans="2:9" x14ac:dyDescent="0.25">
      <c r="B9" t="s">
        <v>33</v>
      </c>
      <c r="C9" s="11">
        <f>C5*C7/C8</f>
        <v>3.3333333333333333E-2</v>
      </c>
      <c r="D9" t="s">
        <v>8</v>
      </c>
      <c r="H9" s="8">
        <f>H8</f>
        <v>0.2</v>
      </c>
      <c r="I9" t="s">
        <v>20</v>
      </c>
    </row>
    <row r="10" spans="2:9" x14ac:dyDescent="0.25">
      <c r="B10" t="s">
        <v>7</v>
      </c>
      <c r="C10" s="4">
        <f>C7*C6</f>
        <v>0.2</v>
      </c>
      <c r="D10" t="s">
        <v>11</v>
      </c>
      <c r="E10" s="25"/>
      <c r="G10" t="s">
        <v>21</v>
      </c>
      <c r="H10" s="8">
        <f>H8*1250</f>
        <v>250</v>
      </c>
      <c r="I10" t="s">
        <v>14</v>
      </c>
    </row>
    <row r="11" spans="2:9" x14ac:dyDescent="0.25">
      <c r="H11" s="7">
        <f>H10/1551</f>
        <v>0.16118633139909735</v>
      </c>
      <c r="I11" t="s">
        <v>15</v>
      </c>
    </row>
    <row r="12" spans="2:9" x14ac:dyDescent="0.25">
      <c r="B12" t="s">
        <v>27</v>
      </c>
      <c r="C12" s="4">
        <f>C7*H13</f>
        <v>5.3836234687298514</v>
      </c>
      <c r="D12" t="s">
        <v>28</v>
      </c>
      <c r="G12" t="s">
        <v>26</v>
      </c>
      <c r="H12" s="5">
        <f>H5-H10</f>
        <v>8350</v>
      </c>
      <c r="I12" t="s">
        <v>14</v>
      </c>
    </row>
    <row r="13" spans="2:9" x14ac:dyDescent="0.25">
      <c r="B13" t="s">
        <v>29</v>
      </c>
      <c r="C13" s="4">
        <f>C10*H17</f>
        <v>1.6763378465506127</v>
      </c>
      <c r="D13" t="s">
        <v>28</v>
      </c>
      <c r="G13" t="s">
        <v>22</v>
      </c>
      <c r="H13" s="6">
        <f>H6-H11</f>
        <v>5.3836234687298514</v>
      </c>
      <c r="I13" t="s">
        <v>15</v>
      </c>
    </row>
    <row r="14" spans="2:9" x14ac:dyDescent="0.25">
      <c r="B14" t="s">
        <v>30</v>
      </c>
      <c r="C14" s="4">
        <f>C12-C13</f>
        <v>3.7072856221792385</v>
      </c>
      <c r="D14" t="s">
        <v>28</v>
      </c>
    </row>
    <row r="15" spans="2:9" x14ac:dyDescent="0.25">
      <c r="B15" t="s">
        <v>31</v>
      </c>
      <c r="C15" s="4">
        <f>C14/C8</f>
        <v>1.2357618740597462</v>
      </c>
      <c r="D15" t="s">
        <v>28</v>
      </c>
      <c r="G15" t="s">
        <v>23</v>
      </c>
    </row>
    <row r="16" spans="2:9" x14ac:dyDescent="0.25">
      <c r="G16" t="s">
        <v>24</v>
      </c>
      <c r="H16" s="10">
        <v>13000</v>
      </c>
      <c r="I16" t="s">
        <v>14</v>
      </c>
    </row>
    <row r="17" spans="1:9" x14ac:dyDescent="0.25">
      <c r="B17" t="s">
        <v>32</v>
      </c>
      <c r="C17" s="7">
        <f>C13/C15</f>
        <v>1.3565217391304352</v>
      </c>
      <c r="D17" t="s">
        <v>10</v>
      </c>
      <c r="G17" t="s">
        <v>25</v>
      </c>
      <c r="H17" s="7">
        <f>H16/1551</f>
        <v>8.3816892327530628</v>
      </c>
      <c r="I17" t="s">
        <v>15</v>
      </c>
    </row>
    <row r="18" spans="1:9" x14ac:dyDescent="0.25">
      <c r="B18" t="s">
        <v>34</v>
      </c>
      <c r="C18" s="11">
        <f>C5*C7/(C8+C17)</f>
        <v>2.2954091816367265E-2</v>
      </c>
      <c r="D18" t="s">
        <v>8</v>
      </c>
    </row>
    <row r="19" spans="1:9" x14ac:dyDescent="0.25">
      <c r="B19" t="s">
        <v>35</v>
      </c>
      <c r="C19" s="7">
        <f>C18/C9*C7</f>
        <v>0.68862275449101795</v>
      </c>
      <c r="D19" t="s">
        <v>5</v>
      </c>
    </row>
    <row r="20" spans="1:9" x14ac:dyDescent="0.25">
      <c r="B20" t="s">
        <v>37</v>
      </c>
      <c r="C20" s="11">
        <f>C19*C5</f>
        <v>6.8862275449101798E-2</v>
      </c>
      <c r="D20" t="s">
        <v>38</v>
      </c>
    </row>
    <row r="21" spans="1:9" x14ac:dyDescent="0.25">
      <c r="B21" t="s">
        <v>36</v>
      </c>
      <c r="C21" s="11">
        <f>C5*C7-C20</f>
        <v>3.1137724550898208E-2</v>
      </c>
      <c r="D21" t="s">
        <v>38</v>
      </c>
    </row>
    <row r="23" spans="1:9" x14ac:dyDescent="0.25">
      <c r="B23" t="s">
        <v>39</v>
      </c>
      <c r="C23" s="11">
        <f>C21/C10</f>
        <v>0.15568862275449102</v>
      </c>
      <c r="D23" t="s">
        <v>40</v>
      </c>
    </row>
    <row r="24" spans="1:9" ht="15.75" thickBot="1" x14ac:dyDescent="0.3"/>
    <row r="25" spans="1:9" ht="16.5" thickTop="1" thickBot="1" x14ac:dyDescent="0.3">
      <c r="B25" s="20" t="s">
        <v>42</v>
      </c>
      <c r="C25" s="12"/>
      <c r="D25" s="12"/>
      <c r="E25" s="12"/>
      <c r="F25" s="12"/>
      <c r="G25" s="13"/>
    </row>
    <row r="26" spans="1:9" x14ac:dyDescent="0.25">
      <c r="B26" s="14" t="s">
        <v>43</v>
      </c>
      <c r="C26" s="21">
        <f>C23:D23</f>
        <v>0.15568862275449102</v>
      </c>
      <c r="D26" s="15" t="s">
        <v>40</v>
      </c>
      <c r="E26" s="15" t="s">
        <v>44</v>
      </c>
      <c r="F26" s="15"/>
      <c r="G26" s="16"/>
    </row>
    <row r="27" spans="1:9" x14ac:dyDescent="0.25">
      <c r="B27" s="14" t="s">
        <v>45</v>
      </c>
      <c r="C27" s="22">
        <v>3.4</v>
      </c>
      <c r="D27" s="15" t="s">
        <v>46</v>
      </c>
      <c r="E27" s="15"/>
      <c r="F27" s="15"/>
      <c r="G27" s="16"/>
    </row>
    <row r="28" spans="1:9" x14ac:dyDescent="0.25">
      <c r="B28" s="14" t="s">
        <v>55</v>
      </c>
      <c r="C28" s="21">
        <f>C26*1000/C27</f>
        <v>45.790771398379718</v>
      </c>
      <c r="D28" s="15" t="s">
        <v>47</v>
      </c>
      <c r="E28" s="15"/>
      <c r="F28" s="15"/>
      <c r="G28" s="16"/>
    </row>
    <row r="29" spans="1:9" ht="15.75" thickBot="1" x14ac:dyDescent="0.3">
      <c r="B29" s="17" t="s">
        <v>48</v>
      </c>
      <c r="C29" s="18"/>
      <c r="D29" s="18"/>
      <c r="E29" s="18"/>
      <c r="F29" s="18"/>
      <c r="G29" s="19"/>
    </row>
    <row r="30" spans="1:9" ht="15.75" thickTop="1" x14ac:dyDescent="0.25"/>
    <row r="31" spans="1:9" x14ac:dyDescent="0.25">
      <c r="A31" s="23" t="s">
        <v>53</v>
      </c>
      <c r="B31" t="s">
        <v>52</v>
      </c>
      <c r="C31" s="10"/>
      <c r="D31" t="s">
        <v>51</v>
      </c>
    </row>
    <row r="32" spans="1:9" x14ac:dyDescent="0.25">
      <c r="B32" t="s">
        <v>49</v>
      </c>
      <c r="C32" s="8"/>
      <c r="D32" t="s">
        <v>50</v>
      </c>
    </row>
    <row r="33" spans="2:2" x14ac:dyDescent="0.25">
      <c r="B33" t="s">
        <v>57</v>
      </c>
    </row>
    <row r="34" spans="2:2" x14ac:dyDescent="0.25">
      <c r="B34" t="s">
        <v>56</v>
      </c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Paul Anderson</cp:lastModifiedBy>
  <dcterms:created xsi:type="dcterms:W3CDTF">2017-09-11T19:34:25Z</dcterms:created>
  <dcterms:modified xsi:type="dcterms:W3CDTF">2017-09-14T01:41:29Z</dcterms:modified>
</cp:coreProperties>
</file>